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20" windowHeight="17655" activeTab="1"/>
  </bookViews>
  <sheets>
    <sheet name="23研教育1班" sheetId="1" r:id="rId1"/>
    <sheet name="23研教育2班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<sst xmlns="http://schemas.openxmlformats.org/spreadsheetml/2006/main" count="154" uniqueCount="86">
  <si>
    <t>姓名</t>
  </si>
  <si>
    <t>学号</t>
  </si>
  <si>
    <t>S1（10%）</t>
  </si>
  <si>
    <t>S2（40%）</t>
  </si>
  <si>
    <t>S3（40%）</t>
  </si>
  <si>
    <t>S4（5%）</t>
  </si>
  <si>
    <t>S5（5%）</t>
  </si>
  <si>
    <t>综测总分</t>
  </si>
  <si>
    <t>陈佳妮</t>
  </si>
  <si>
    <t>国家奖学金</t>
  </si>
  <si>
    <t>麦日坚</t>
  </si>
  <si>
    <t>一等学业奖学金</t>
  </si>
  <si>
    <t>李佳音</t>
  </si>
  <si>
    <t>陆佳辉</t>
  </si>
  <si>
    <t>陆萍</t>
  </si>
  <si>
    <t>袁雲雲</t>
  </si>
  <si>
    <t>刘青怡</t>
  </si>
  <si>
    <t>李慧</t>
  </si>
  <si>
    <t>二等学业奖学金</t>
  </si>
  <si>
    <t>钱涵宇</t>
  </si>
  <si>
    <t>张豪伟</t>
  </si>
  <si>
    <t>袁汐文</t>
  </si>
  <si>
    <t>陈炼</t>
  </si>
  <si>
    <t>徐黎明</t>
  </si>
  <si>
    <t>莫晨菲</t>
  </si>
  <si>
    <t>叶树凡</t>
  </si>
  <si>
    <t>余光庆</t>
  </si>
  <si>
    <t>李柏颖</t>
  </si>
  <si>
    <t>三等学业奖学金</t>
  </si>
  <si>
    <t>王辛瑶</t>
  </si>
  <si>
    <t>陈文星</t>
  </si>
  <si>
    <t>陆添灵</t>
  </si>
  <si>
    <t>赵冰</t>
  </si>
  <si>
    <t>范柏婕</t>
  </si>
  <si>
    <t>黄吉盛</t>
  </si>
  <si>
    <t>陈丹洋</t>
  </si>
  <si>
    <t>王家玥</t>
  </si>
  <si>
    <t>陈舟乐</t>
  </si>
  <si>
    <t>王佳佳</t>
  </si>
  <si>
    <t>马苓</t>
  </si>
  <si>
    <t>周琼</t>
  </si>
  <si>
    <t>尹柯力</t>
  </si>
  <si>
    <t>2023-2024 综测统计表</t>
  </si>
  <si>
    <t>S1</t>
  </si>
  <si>
    <t>s2</t>
  </si>
  <si>
    <t>S3</t>
  </si>
  <si>
    <t>S4</t>
  </si>
  <si>
    <t>S5</t>
  </si>
  <si>
    <t>最终成绩</t>
  </si>
  <si>
    <t>班级</t>
  </si>
  <si>
    <t>班主任（上）</t>
  </si>
  <si>
    <t>班主任（下）</t>
  </si>
  <si>
    <t>合计</t>
  </si>
  <si>
    <t>总分</t>
  </si>
  <si>
    <t>学生</t>
  </si>
  <si>
    <t>加权分数</t>
  </si>
  <si>
    <t>姜欣</t>
  </si>
  <si>
    <t>李文欣</t>
  </si>
  <si>
    <t>赵笑婕</t>
  </si>
  <si>
    <t>杨滢</t>
  </si>
  <si>
    <t>赵雅</t>
  </si>
  <si>
    <t>刘昕</t>
  </si>
  <si>
    <t>周娅楠</t>
  </si>
  <si>
    <t>郭明慧</t>
  </si>
  <si>
    <t>焦奇</t>
  </si>
  <si>
    <t>李玉</t>
  </si>
  <si>
    <t>李萍</t>
  </si>
  <si>
    <t>鄢浩淼</t>
  </si>
  <si>
    <t>刘亚宁</t>
  </si>
  <si>
    <t>庄雯宇</t>
  </si>
  <si>
    <t>武慧娟</t>
  </si>
  <si>
    <t>莫光莹</t>
  </si>
  <si>
    <t>高璇</t>
  </si>
  <si>
    <t>冷晓东</t>
  </si>
  <si>
    <t>郑纪平</t>
  </si>
  <si>
    <t>杜晨蕊</t>
  </si>
  <si>
    <t>陶雯雯</t>
  </si>
  <si>
    <t>王倩</t>
  </si>
  <si>
    <t>姚颖</t>
  </si>
  <si>
    <t>李白雪</t>
  </si>
  <si>
    <t>李亚洁</t>
  </si>
  <si>
    <t>张雨点</t>
  </si>
  <si>
    <t>钱志晟</t>
  </si>
  <si>
    <t>马雪勤</t>
  </si>
  <si>
    <t>张晓平</t>
  </si>
  <si>
    <t>申晋文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</si>
</sst>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38" sqref="F38"/>
    </sheetView>
  </sheetViews>
  <sheetFormatPr defaultColWidth="9" defaultRowHeight="13.5"/>
  <cols>
    <col min="2" max="2" width="11.5"/>
    <col min="4" max="4" width="9.375"/>
    <col min="9" max="9" width="14.25" customWidth="1"/>
  </cols>
  <sheetData>
    <row r="1" spans="1:9">
      <c r="A1" s="37" t="s">
        <v>0</v>
      </c>
      <c r="B1" s="37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/>
    </row>
    <row r="2" spans="1:9">
      <c r="A2" s="39" t="s">
        <v>8</v>
      </c>
      <c r="B2" s="40">
        <v>2023651012</v>
      </c>
      <c r="C2" s="40">
        <v>96</v>
      </c>
      <c r="D2" s="40">
        <v>90.3125</v>
      </c>
      <c r="E2" s="40">
        <v>218</v>
      </c>
      <c r="F2" s="40">
        <v>29</v>
      </c>
      <c r="G2" s="40">
        <v>40</v>
      </c>
      <c r="H2" s="40">
        <f t="shared" ref="H2:H31" si="0">C2*0.1+D2*0.4+E2*0.4+F2*0.05+G2*0.05</f>
        <v>136.375</v>
      </c>
      <c r="I2" s="48" t="s">
        <v>9</v>
      </c>
    </row>
    <row r="3" spans="1:9">
      <c r="A3" s="41" t="s">
        <v>10</v>
      </c>
      <c r="B3" s="42">
        <v>2023651002</v>
      </c>
      <c r="C3" s="42">
        <v>95.2</v>
      </c>
      <c r="D3" s="42">
        <v>87.9375</v>
      </c>
      <c r="E3" s="42">
        <v>32</v>
      </c>
      <c r="F3" s="42">
        <v>44.75</v>
      </c>
      <c r="G3" s="42">
        <v>10</v>
      </c>
      <c r="H3" s="42">
        <f t="shared" si="0"/>
        <v>60.2325</v>
      </c>
      <c r="I3" s="42" t="s">
        <v>11</v>
      </c>
    </row>
    <row r="4" spans="1:9">
      <c r="A4" s="41" t="s">
        <v>12</v>
      </c>
      <c r="B4" s="42">
        <v>2023651018</v>
      </c>
      <c r="C4" s="42">
        <v>94.37</v>
      </c>
      <c r="D4" s="42">
        <v>86.5625</v>
      </c>
      <c r="E4" s="42">
        <v>31</v>
      </c>
      <c r="F4" s="42">
        <v>14.92</v>
      </c>
      <c r="G4" s="42">
        <v>20</v>
      </c>
      <c r="H4" s="42">
        <f t="shared" si="0"/>
        <v>58.208</v>
      </c>
      <c r="I4" s="42" t="s">
        <v>11</v>
      </c>
    </row>
    <row r="5" spans="1:9">
      <c r="A5" s="41" t="s">
        <v>13</v>
      </c>
      <c r="B5" s="42">
        <v>2023651020</v>
      </c>
      <c r="C5" s="42">
        <v>97.04</v>
      </c>
      <c r="D5" s="42">
        <v>84.90625</v>
      </c>
      <c r="E5" s="42">
        <v>26</v>
      </c>
      <c r="F5" s="42">
        <v>28</v>
      </c>
      <c r="G5" s="42">
        <v>40</v>
      </c>
      <c r="H5" s="42">
        <f t="shared" si="0"/>
        <v>57.4665</v>
      </c>
      <c r="I5" s="42" t="s">
        <v>11</v>
      </c>
    </row>
    <row r="6" spans="1:9">
      <c r="A6" s="43" t="s">
        <v>14</v>
      </c>
      <c r="B6" s="43">
        <v>2023651021</v>
      </c>
      <c r="C6" s="43">
        <v>92.94</v>
      </c>
      <c r="D6" s="43">
        <v>85.53125</v>
      </c>
      <c r="E6" s="43">
        <v>31</v>
      </c>
      <c r="F6" s="43">
        <v>0</v>
      </c>
      <c r="G6" s="43">
        <v>0</v>
      </c>
      <c r="H6" s="42">
        <f t="shared" si="0"/>
        <v>55.9065</v>
      </c>
      <c r="I6" s="42" t="s">
        <v>11</v>
      </c>
    </row>
    <row r="7" spans="1:9">
      <c r="A7" s="41" t="s">
        <v>15</v>
      </c>
      <c r="B7" s="42">
        <v>2023651028</v>
      </c>
      <c r="C7" s="42">
        <v>95.42</v>
      </c>
      <c r="D7" s="42">
        <v>86.5625</v>
      </c>
      <c r="E7" s="42">
        <v>26</v>
      </c>
      <c r="F7" s="42">
        <v>0</v>
      </c>
      <c r="G7" s="42">
        <v>20</v>
      </c>
      <c r="H7" s="42">
        <f t="shared" si="0"/>
        <v>55.567</v>
      </c>
      <c r="I7" s="42" t="s">
        <v>11</v>
      </c>
    </row>
    <row r="8" spans="1:9">
      <c r="A8" s="41" t="s">
        <v>16</v>
      </c>
      <c r="B8" s="42">
        <v>2023651019</v>
      </c>
      <c r="C8" s="42">
        <v>94.08</v>
      </c>
      <c r="D8" s="42">
        <v>87.59375</v>
      </c>
      <c r="E8" s="42">
        <v>26</v>
      </c>
      <c r="F8" s="42">
        <v>0</v>
      </c>
      <c r="G8" s="42">
        <v>0</v>
      </c>
      <c r="H8" s="42">
        <f t="shared" si="0"/>
        <v>54.8455</v>
      </c>
      <c r="I8" s="42" t="s">
        <v>11</v>
      </c>
    </row>
    <row r="9" spans="1:9">
      <c r="A9" s="44" t="s">
        <v>17</v>
      </c>
      <c r="B9" s="45">
        <v>2023651030</v>
      </c>
      <c r="C9" s="45">
        <v>94.03</v>
      </c>
      <c r="D9" s="45">
        <v>84.375</v>
      </c>
      <c r="E9" s="45">
        <v>26</v>
      </c>
      <c r="F9" s="45">
        <v>0</v>
      </c>
      <c r="G9" s="45">
        <v>0</v>
      </c>
      <c r="H9" s="45">
        <f t="shared" si="0"/>
        <v>53.553</v>
      </c>
      <c r="I9" s="45" t="s">
        <v>18</v>
      </c>
    </row>
    <row r="10" spans="1:9">
      <c r="A10" s="44" t="s">
        <v>19</v>
      </c>
      <c r="B10" s="45">
        <v>2023651007</v>
      </c>
      <c r="C10" s="45">
        <v>96.96</v>
      </c>
      <c r="D10" s="45">
        <v>90.40625</v>
      </c>
      <c r="E10" s="45">
        <v>7</v>
      </c>
      <c r="F10" s="45">
        <v>69</v>
      </c>
      <c r="G10" s="45">
        <v>10</v>
      </c>
      <c r="H10" s="45">
        <f t="shared" si="0"/>
        <v>52.6085</v>
      </c>
      <c r="I10" s="45" t="s">
        <v>18</v>
      </c>
    </row>
    <row r="11" spans="1:9">
      <c r="A11" s="44" t="s">
        <v>20</v>
      </c>
      <c r="B11" s="45">
        <v>2023651006</v>
      </c>
      <c r="C11" s="45">
        <v>96.27</v>
      </c>
      <c r="D11" s="45">
        <v>84.09375</v>
      </c>
      <c r="E11" s="45">
        <v>23</v>
      </c>
      <c r="F11" s="45">
        <v>2</v>
      </c>
      <c r="G11" s="45">
        <v>0</v>
      </c>
      <c r="H11" s="45">
        <f t="shared" si="0"/>
        <v>52.5645</v>
      </c>
      <c r="I11" s="45" t="s">
        <v>18</v>
      </c>
    </row>
    <row r="12" spans="1:9">
      <c r="A12" s="44" t="s">
        <v>21</v>
      </c>
      <c r="B12" s="45">
        <v>2023651027</v>
      </c>
      <c r="C12" s="45">
        <v>94.18</v>
      </c>
      <c r="D12" s="45">
        <v>88.34375</v>
      </c>
      <c r="E12" s="45">
        <v>7</v>
      </c>
      <c r="F12" s="45">
        <v>81.5</v>
      </c>
      <c r="G12" s="45">
        <v>10</v>
      </c>
      <c r="H12" s="45">
        <f t="shared" si="0"/>
        <v>52.1305</v>
      </c>
      <c r="I12" s="45" t="s">
        <v>18</v>
      </c>
    </row>
    <row r="13" spans="1:9">
      <c r="A13" s="44" t="s">
        <v>22</v>
      </c>
      <c r="B13" s="45">
        <v>2023651008</v>
      </c>
      <c r="C13" s="45">
        <v>94.06</v>
      </c>
      <c r="D13" s="45">
        <v>87.90625</v>
      </c>
      <c r="E13" s="45">
        <v>5</v>
      </c>
      <c r="F13" s="45">
        <v>26.25</v>
      </c>
      <c r="G13" s="45">
        <v>10</v>
      </c>
      <c r="H13" s="45">
        <f t="shared" si="0"/>
        <v>48.381</v>
      </c>
      <c r="I13" s="45" t="s">
        <v>18</v>
      </c>
    </row>
    <row r="14" spans="1:9">
      <c r="A14" s="44" t="s">
        <v>23</v>
      </c>
      <c r="B14" s="45">
        <v>2023651024</v>
      </c>
      <c r="C14" s="45">
        <v>94.32</v>
      </c>
      <c r="D14" s="45">
        <v>83.46875</v>
      </c>
      <c r="E14" s="45">
        <v>12</v>
      </c>
      <c r="F14" s="45">
        <v>0</v>
      </c>
      <c r="G14" s="45">
        <v>10</v>
      </c>
      <c r="H14" s="45">
        <f t="shared" si="0"/>
        <v>48.1195</v>
      </c>
      <c r="I14" s="45" t="s">
        <v>18</v>
      </c>
    </row>
    <row r="15" spans="1:9">
      <c r="A15" s="44" t="s">
        <v>24</v>
      </c>
      <c r="B15" s="45">
        <v>2023651011</v>
      </c>
      <c r="C15" s="45">
        <v>92.97</v>
      </c>
      <c r="D15" s="45">
        <v>84.84375</v>
      </c>
      <c r="E15" s="45">
        <v>2</v>
      </c>
      <c r="F15" s="45">
        <v>62.92</v>
      </c>
      <c r="G15" s="45">
        <v>10</v>
      </c>
      <c r="H15" s="45">
        <f t="shared" si="0"/>
        <v>47.6805</v>
      </c>
      <c r="I15" s="45" t="s">
        <v>18</v>
      </c>
    </row>
    <row r="16" spans="1:9">
      <c r="A16" s="44" t="s">
        <v>25</v>
      </c>
      <c r="B16" s="45">
        <v>2023651025</v>
      </c>
      <c r="C16" s="45">
        <v>93.7</v>
      </c>
      <c r="D16" s="45">
        <v>86.8125</v>
      </c>
      <c r="E16" s="45">
        <v>5</v>
      </c>
      <c r="F16" s="45">
        <v>18</v>
      </c>
      <c r="G16" s="45">
        <v>10</v>
      </c>
      <c r="H16" s="45">
        <f t="shared" si="0"/>
        <v>47.495</v>
      </c>
      <c r="I16" s="45" t="s">
        <v>18</v>
      </c>
    </row>
    <row r="17" spans="1:9">
      <c r="A17" s="44" t="s">
        <v>26</v>
      </c>
      <c r="B17" s="45">
        <v>2023651010</v>
      </c>
      <c r="C17" s="45">
        <v>93.86</v>
      </c>
      <c r="D17" s="45">
        <v>83.1875</v>
      </c>
      <c r="E17" s="45">
        <v>0</v>
      </c>
      <c r="F17" s="45">
        <v>84</v>
      </c>
      <c r="G17" s="45">
        <v>10</v>
      </c>
      <c r="H17" s="45">
        <f t="shared" si="0"/>
        <v>47.361</v>
      </c>
      <c r="I17" s="45" t="s">
        <v>18</v>
      </c>
    </row>
    <row r="18" spans="1:9">
      <c r="A18" s="46" t="s">
        <v>27</v>
      </c>
      <c r="B18" s="38">
        <v>2023651017</v>
      </c>
      <c r="C18" s="38">
        <v>94.69</v>
      </c>
      <c r="D18" s="38">
        <v>86.5625</v>
      </c>
      <c r="E18" s="38">
        <v>6</v>
      </c>
      <c r="F18" s="38">
        <v>0</v>
      </c>
      <c r="G18" s="38">
        <v>10</v>
      </c>
      <c r="H18" s="38">
        <f t="shared" si="0"/>
        <v>46.994</v>
      </c>
      <c r="I18" s="38" t="s">
        <v>28</v>
      </c>
    </row>
    <row r="19" spans="1:9">
      <c r="A19" s="47" t="s">
        <v>29</v>
      </c>
      <c r="B19" s="47">
        <v>2023651023</v>
      </c>
      <c r="C19" s="47">
        <v>93.25</v>
      </c>
      <c r="D19" s="47">
        <v>85.8125</v>
      </c>
      <c r="E19" s="47">
        <v>6</v>
      </c>
      <c r="F19" s="47">
        <v>8</v>
      </c>
      <c r="G19" s="47">
        <v>10</v>
      </c>
      <c r="H19" s="38">
        <f t="shared" si="0"/>
        <v>46.95</v>
      </c>
      <c r="I19" s="38" t="s">
        <v>28</v>
      </c>
    </row>
    <row r="20" spans="1:9">
      <c r="A20" s="46" t="s">
        <v>30</v>
      </c>
      <c r="B20" s="38">
        <v>2023651013</v>
      </c>
      <c r="C20" s="38">
        <v>93.96</v>
      </c>
      <c r="D20" s="38">
        <v>87.28125</v>
      </c>
      <c r="E20" s="38">
        <v>1</v>
      </c>
      <c r="F20" s="38">
        <v>7.25</v>
      </c>
      <c r="G20" s="38">
        <v>0</v>
      </c>
      <c r="H20" s="38">
        <f t="shared" si="0"/>
        <v>45.071</v>
      </c>
      <c r="I20" s="38" t="s">
        <v>28</v>
      </c>
    </row>
    <row r="21" spans="1:9">
      <c r="A21" s="46" t="s">
        <v>31</v>
      </c>
      <c r="B21" s="38">
        <v>2023651022</v>
      </c>
      <c r="C21" s="38">
        <v>93.53</v>
      </c>
      <c r="D21" s="38">
        <v>86.15625</v>
      </c>
      <c r="E21" s="38">
        <v>2</v>
      </c>
      <c r="F21" s="38">
        <v>0</v>
      </c>
      <c r="G21" s="38">
        <v>0</v>
      </c>
      <c r="H21" s="38">
        <f t="shared" si="0"/>
        <v>44.6155</v>
      </c>
      <c r="I21" s="38" t="s">
        <v>28</v>
      </c>
    </row>
    <row r="22" spans="1:9">
      <c r="A22" s="46" t="s">
        <v>32</v>
      </c>
      <c r="B22" s="38">
        <v>2023651029</v>
      </c>
      <c r="C22" s="38">
        <v>94.87</v>
      </c>
      <c r="D22" s="38">
        <v>85.375</v>
      </c>
      <c r="E22" s="38">
        <v>0</v>
      </c>
      <c r="F22" s="38">
        <v>0</v>
      </c>
      <c r="G22" s="38">
        <v>10</v>
      </c>
      <c r="H22" s="38">
        <f t="shared" si="0"/>
        <v>44.137</v>
      </c>
      <c r="I22" s="38" t="s">
        <v>28</v>
      </c>
    </row>
    <row r="23" spans="1:9">
      <c r="A23" s="46" t="s">
        <v>33</v>
      </c>
      <c r="B23" s="38">
        <v>2023651015</v>
      </c>
      <c r="C23" s="38">
        <v>94.22</v>
      </c>
      <c r="D23" s="38">
        <v>86.3125</v>
      </c>
      <c r="E23" s="38">
        <v>0</v>
      </c>
      <c r="F23" s="38">
        <v>0</v>
      </c>
      <c r="G23" s="38">
        <v>0</v>
      </c>
      <c r="H23" s="38">
        <f t="shared" si="0"/>
        <v>43.947</v>
      </c>
      <c r="I23" s="38" t="s">
        <v>28</v>
      </c>
    </row>
    <row r="24" spans="1:9">
      <c r="A24" s="46" t="s">
        <v>34</v>
      </c>
      <c r="B24" s="38">
        <v>2023651016</v>
      </c>
      <c r="C24" s="38">
        <v>94.04</v>
      </c>
      <c r="D24" s="38">
        <v>85.5625</v>
      </c>
      <c r="E24" s="38">
        <v>0</v>
      </c>
      <c r="F24" s="38">
        <v>1.25</v>
      </c>
      <c r="G24" s="38">
        <v>0</v>
      </c>
      <c r="H24" s="38">
        <f t="shared" si="0"/>
        <v>43.6915</v>
      </c>
      <c r="I24" s="38" t="s">
        <v>28</v>
      </c>
    </row>
    <row r="25" spans="1:9">
      <c r="A25" s="46" t="s">
        <v>35</v>
      </c>
      <c r="B25" s="38">
        <v>2023651005</v>
      </c>
      <c r="C25" s="38">
        <v>93.78</v>
      </c>
      <c r="D25" s="38">
        <v>85.4375</v>
      </c>
      <c r="E25" s="38">
        <v>0</v>
      </c>
      <c r="F25" s="38">
        <v>0</v>
      </c>
      <c r="G25" s="38">
        <v>0</v>
      </c>
      <c r="H25" s="38">
        <f t="shared" si="0"/>
        <v>43.553</v>
      </c>
      <c r="I25" s="38" t="s">
        <v>28</v>
      </c>
    </row>
    <row r="26" spans="1:9">
      <c r="A26" s="46" t="s">
        <v>36</v>
      </c>
      <c r="B26" s="38">
        <v>2023651004</v>
      </c>
      <c r="C26" s="38">
        <v>94.28</v>
      </c>
      <c r="D26" s="38">
        <v>84.03125</v>
      </c>
      <c r="E26" s="38">
        <v>0</v>
      </c>
      <c r="F26" s="38">
        <v>0</v>
      </c>
      <c r="G26" s="38">
        <v>0</v>
      </c>
      <c r="H26" s="38">
        <f t="shared" si="0"/>
        <v>43.0405</v>
      </c>
      <c r="I26" s="38" t="s">
        <v>28</v>
      </c>
    </row>
    <row r="27" spans="1:9">
      <c r="A27" s="46" t="s">
        <v>37</v>
      </c>
      <c r="B27" s="38">
        <v>2023651014</v>
      </c>
      <c r="C27" s="38">
        <v>93.81</v>
      </c>
      <c r="D27" s="38">
        <v>84</v>
      </c>
      <c r="E27" s="38">
        <v>0</v>
      </c>
      <c r="F27" s="38">
        <v>0</v>
      </c>
      <c r="G27" s="38">
        <v>0</v>
      </c>
      <c r="H27" s="38">
        <f t="shared" si="0"/>
        <v>42.981</v>
      </c>
      <c r="I27" s="38" t="s">
        <v>28</v>
      </c>
    </row>
    <row r="28" spans="1:9">
      <c r="A28" s="46" t="s">
        <v>38</v>
      </c>
      <c r="B28" s="38">
        <v>2023651001</v>
      </c>
      <c r="C28" s="38">
        <v>93.78</v>
      </c>
      <c r="D28" s="38">
        <v>83.65625</v>
      </c>
      <c r="E28" s="38">
        <v>0</v>
      </c>
      <c r="F28" s="38">
        <v>0</v>
      </c>
      <c r="G28" s="38">
        <v>0</v>
      </c>
      <c r="H28" s="38">
        <f t="shared" si="0"/>
        <v>42.8405</v>
      </c>
      <c r="I28" s="38" t="s">
        <v>28</v>
      </c>
    </row>
    <row r="29" spans="1:9">
      <c r="A29" s="46" t="s">
        <v>39</v>
      </c>
      <c r="B29" s="38">
        <v>2023651009</v>
      </c>
      <c r="C29" s="38">
        <v>93.02</v>
      </c>
      <c r="D29" s="38">
        <v>83.5</v>
      </c>
      <c r="E29" s="38">
        <v>0</v>
      </c>
      <c r="F29" s="38">
        <v>0</v>
      </c>
      <c r="G29" s="38">
        <v>0</v>
      </c>
      <c r="H29" s="38">
        <f t="shared" si="0"/>
        <v>42.702</v>
      </c>
      <c r="I29" s="38" t="s">
        <v>28</v>
      </c>
    </row>
    <row r="30" spans="1:9">
      <c r="A30" s="46" t="s">
        <v>40</v>
      </c>
      <c r="B30" s="38">
        <v>2023651003</v>
      </c>
      <c r="C30" s="38">
        <v>93.7</v>
      </c>
      <c r="D30" s="38">
        <v>82.75</v>
      </c>
      <c r="E30" s="38">
        <v>0</v>
      </c>
      <c r="F30" s="38">
        <v>0</v>
      </c>
      <c r="G30" s="38">
        <v>0</v>
      </c>
      <c r="H30" s="38">
        <f t="shared" si="0"/>
        <v>42.47</v>
      </c>
      <c r="I30" s="38" t="s">
        <v>28</v>
      </c>
    </row>
    <row r="31" spans="1:9">
      <c r="A31" s="46" t="s">
        <v>41</v>
      </c>
      <c r="B31" s="38">
        <v>2023651026</v>
      </c>
      <c r="C31" s="38">
        <v>93.98</v>
      </c>
      <c r="D31" s="38">
        <v>82.4375</v>
      </c>
      <c r="E31" s="38">
        <v>0</v>
      </c>
      <c r="F31" s="38">
        <v>0</v>
      </c>
      <c r="G31" s="38">
        <v>0</v>
      </c>
      <c r="H31" s="38">
        <f t="shared" si="0"/>
        <v>42.373</v>
      </c>
      <c r="I31" s="38" t="s">
        <v>28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workbookViewId="0">
      <selection activeCell="U43" sqref="U43"/>
    </sheetView>
  </sheetViews>
  <sheetFormatPr defaultColWidth="9" defaultRowHeight="13.5"/>
  <cols>
    <col min="1" max="1" width="10.75" customWidth="1"/>
    <col min="21" max="21" width="13.125" style="1" customWidth="1"/>
  </cols>
  <sheetData>
    <row r="1" ht="18.75" spans="1:20">
      <c r="A1" s="2" t="s">
        <v>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3" t="s">
        <v>1</v>
      </c>
      <c r="B2" s="3" t="s">
        <v>0</v>
      </c>
      <c r="C2" s="4" t="s">
        <v>43</v>
      </c>
      <c r="D2" s="5"/>
      <c r="E2" s="5"/>
      <c r="F2" s="5"/>
      <c r="G2" s="6"/>
      <c r="H2" s="3" t="s">
        <v>44</v>
      </c>
      <c r="I2" s="3"/>
      <c r="J2" s="3" t="s">
        <v>45</v>
      </c>
      <c r="K2" s="3"/>
      <c r="L2" s="3" t="s">
        <v>46</v>
      </c>
      <c r="M2" s="3"/>
      <c r="N2" s="3" t="s">
        <v>47</v>
      </c>
      <c r="O2" s="3"/>
      <c r="P2" s="3"/>
      <c r="Q2" s="3"/>
      <c r="R2" s="3"/>
      <c r="S2" s="3"/>
      <c r="T2" s="3" t="s">
        <v>48</v>
      </c>
    </row>
    <row r="3" spans="1:20">
      <c r="A3" s="3"/>
      <c r="B3" s="3"/>
      <c r="C3" s="3" t="s">
        <v>49</v>
      </c>
      <c r="D3" s="3" t="s">
        <v>50</v>
      </c>
      <c r="E3" s="3" t="s">
        <v>51</v>
      </c>
      <c r="F3" s="3" t="s">
        <v>52</v>
      </c>
      <c r="G3" s="3" t="s">
        <v>53</v>
      </c>
      <c r="H3" s="3" t="s">
        <v>52</v>
      </c>
      <c r="I3" s="3" t="s">
        <v>53</v>
      </c>
      <c r="J3" s="3" t="s">
        <v>52</v>
      </c>
      <c r="K3" s="3" t="s">
        <v>53</v>
      </c>
      <c r="L3" s="3" t="s">
        <v>52</v>
      </c>
      <c r="M3" s="3" t="s">
        <v>53</v>
      </c>
      <c r="N3" s="3" t="s">
        <v>54</v>
      </c>
      <c r="O3" s="3" t="s">
        <v>50</v>
      </c>
      <c r="P3" s="3" t="s">
        <v>51</v>
      </c>
      <c r="Q3" s="3" t="s">
        <v>52</v>
      </c>
      <c r="R3" s="3" t="s">
        <v>55</v>
      </c>
      <c r="S3" s="3" t="s">
        <v>53</v>
      </c>
      <c r="T3" s="3"/>
    </row>
    <row r="4" spans="1:21">
      <c r="A4" s="7">
        <v>2023651031</v>
      </c>
      <c r="B4" s="7" t="s">
        <v>56</v>
      </c>
      <c r="C4" s="3">
        <v>59</v>
      </c>
      <c r="D4" s="8">
        <v>92</v>
      </c>
      <c r="E4" s="8">
        <v>80</v>
      </c>
      <c r="F4" s="9">
        <f t="shared" ref="F4:F33" si="0">C4+(D4+E4)/2*0.4</f>
        <v>93.4</v>
      </c>
      <c r="G4" s="10">
        <f t="shared" ref="G4:G33" si="1">F4*0.1</f>
        <v>9.34</v>
      </c>
      <c r="H4" s="10">
        <v>86.9375</v>
      </c>
      <c r="I4" s="10">
        <f t="shared" ref="I4:I33" si="2">H4*0.4</f>
        <v>34.775</v>
      </c>
      <c r="J4" s="3">
        <v>2</v>
      </c>
      <c r="K4" s="3">
        <f t="shared" ref="K4:K33" si="3">J4*0.4</f>
        <v>0.8</v>
      </c>
      <c r="L4" s="3">
        <v>2</v>
      </c>
      <c r="M4" s="3">
        <f t="shared" ref="M4:M20" si="4">L4*0.05</f>
        <v>0.1</v>
      </c>
      <c r="N4" s="10">
        <v>99.8571428571429</v>
      </c>
      <c r="O4" s="3">
        <v>90</v>
      </c>
      <c r="P4" s="3">
        <v>80</v>
      </c>
      <c r="Q4" s="3">
        <f>N4*0.6+(O4+P4)/2*0.4</f>
        <v>93.9142857142857</v>
      </c>
      <c r="R4" s="3">
        <v>10</v>
      </c>
      <c r="S4" s="3">
        <f t="shared" ref="S4:S33" si="5">R4*0.05</f>
        <v>0.5</v>
      </c>
      <c r="T4" s="30">
        <f t="shared" ref="T4:T33" si="6">G4+I4+K4+M4+S4</f>
        <v>45.515</v>
      </c>
      <c r="U4" s="1" t="s">
        <v>28</v>
      </c>
    </row>
    <row r="5" spans="1:21">
      <c r="A5" s="11">
        <v>2023651032</v>
      </c>
      <c r="B5" s="11" t="s">
        <v>57</v>
      </c>
      <c r="C5" s="3">
        <v>58.94</v>
      </c>
      <c r="D5" s="8">
        <v>90</v>
      </c>
      <c r="E5" s="8">
        <v>80</v>
      </c>
      <c r="F5" s="9">
        <f t="shared" si="0"/>
        <v>92.94</v>
      </c>
      <c r="G5" s="10">
        <f t="shared" si="1"/>
        <v>9.294</v>
      </c>
      <c r="H5" s="10">
        <v>87.96875</v>
      </c>
      <c r="I5" s="10">
        <f t="shared" si="2"/>
        <v>35.1875</v>
      </c>
      <c r="J5" s="3">
        <v>2</v>
      </c>
      <c r="K5" s="3">
        <f t="shared" si="3"/>
        <v>0.8</v>
      </c>
      <c r="L5" s="3">
        <v>3.5</v>
      </c>
      <c r="M5" s="3">
        <f t="shared" si="4"/>
        <v>0.175</v>
      </c>
      <c r="N5" s="10"/>
      <c r="O5" s="3"/>
      <c r="P5" s="3"/>
      <c r="Q5" s="3"/>
      <c r="R5" s="3"/>
      <c r="S5" s="3">
        <f t="shared" si="5"/>
        <v>0</v>
      </c>
      <c r="T5" s="30">
        <f t="shared" si="6"/>
        <v>45.4565</v>
      </c>
      <c r="U5" s="1" t="s">
        <v>28</v>
      </c>
    </row>
    <row r="6" spans="1:21">
      <c r="A6" s="11">
        <v>2023651033</v>
      </c>
      <c r="B6" s="11" t="s">
        <v>58</v>
      </c>
      <c r="C6" s="3">
        <v>58.36</v>
      </c>
      <c r="D6" s="8">
        <v>90</v>
      </c>
      <c r="E6" s="8">
        <v>80</v>
      </c>
      <c r="F6" s="9">
        <f t="shared" si="0"/>
        <v>92.36</v>
      </c>
      <c r="G6" s="10">
        <f t="shared" si="1"/>
        <v>9.236</v>
      </c>
      <c r="H6" s="10">
        <v>86.09375</v>
      </c>
      <c r="I6" s="10">
        <f t="shared" si="2"/>
        <v>34.4375</v>
      </c>
      <c r="J6" s="3"/>
      <c r="K6" s="3">
        <f t="shared" si="3"/>
        <v>0</v>
      </c>
      <c r="L6" s="3">
        <v>4</v>
      </c>
      <c r="M6" s="3">
        <f t="shared" si="4"/>
        <v>0.2</v>
      </c>
      <c r="N6" s="10"/>
      <c r="O6" s="3"/>
      <c r="P6" s="3"/>
      <c r="Q6" s="3"/>
      <c r="R6" s="3"/>
      <c r="S6" s="3">
        <f t="shared" si="5"/>
        <v>0</v>
      </c>
      <c r="T6" s="30">
        <f t="shared" si="6"/>
        <v>43.8735</v>
      </c>
      <c r="U6" s="1" t="s">
        <v>28</v>
      </c>
    </row>
    <row r="7" spans="1:21">
      <c r="A7" s="11">
        <v>2023651034</v>
      </c>
      <c r="B7" s="11" t="s">
        <v>59</v>
      </c>
      <c r="C7" s="3">
        <v>59</v>
      </c>
      <c r="D7" s="8">
        <v>90</v>
      </c>
      <c r="E7" s="8">
        <v>80</v>
      </c>
      <c r="F7" s="9">
        <f t="shared" si="0"/>
        <v>93</v>
      </c>
      <c r="G7" s="10">
        <f t="shared" si="1"/>
        <v>9.3</v>
      </c>
      <c r="H7" s="10">
        <v>86.21875</v>
      </c>
      <c r="I7" s="10">
        <f t="shared" si="2"/>
        <v>34.4875</v>
      </c>
      <c r="J7" s="3">
        <v>10</v>
      </c>
      <c r="K7" s="3">
        <f t="shared" si="3"/>
        <v>4</v>
      </c>
      <c r="L7" s="3"/>
      <c r="M7" s="3">
        <f t="shared" si="4"/>
        <v>0</v>
      </c>
      <c r="N7" s="10"/>
      <c r="O7" s="3"/>
      <c r="P7" s="3"/>
      <c r="Q7" s="3"/>
      <c r="R7" s="3"/>
      <c r="S7" s="3">
        <f t="shared" si="5"/>
        <v>0</v>
      </c>
      <c r="T7" s="30">
        <f t="shared" si="6"/>
        <v>47.7875</v>
      </c>
      <c r="U7" s="1" t="s">
        <v>28</v>
      </c>
    </row>
    <row r="8" spans="1:21">
      <c r="A8" s="7">
        <v>2023651035</v>
      </c>
      <c r="B8" s="11" t="s">
        <v>60</v>
      </c>
      <c r="C8" s="3">
        <v>59.28</v>
      </c>
      <c r="D8" s="8">
        <v>92</v>
      </c>
      <c r="E8" s="8">
        <v>80</v>
      </c>
      <c r="F8" s="9">
        <f t="shared" si="0"/>
        <v>93.68</v>
      </c>
      <c r="G8" s="10">
        <f t="shared" si="1"/>
        <v>9.368</v>
      </c>
      <c r="H8" s="10">
        <v>84.65625</v>
      </c>
      <c r="I8" s="10">
        <f t="shared" si="2"/>
        <v>33.8625</v>
      </c>
      <c r="J8" s="3"/>
      <c r="K8" s="3">
        <f t="shared" si="3"/>
        <v>0</v>
      </c>
      <c r="L8" s="3">
        <v>6.25</v>
      </c>
      <c r="M8" s="3">
        <f t="shared" si="4"/>
        <v>0.3125</v>
      </c>
      <c r="N8" s="10"/>
      <c r="O8" s="3"/>
      <c r="P8" s="3"/>
      <c r="Q8" s="3"/>
      <c r="R8" s="3"/>
      <c r="S8" s="3">
        <f t="shared" si="5"/>
        <v>0</v>
      </c>
      <c r="T8" s="30">
        <f t="shared" si="6"/>
        <v>43.543</v>
      </c>
      <c r="U8" s="1" t="s">
        <v>28</v>
      </c>
    </row>
    <row r="9" spans="1:21">
      <c r="A9" s="12">
        <v>2023651036</v>
      </c>
      <c r="B9" s="12" t="s">
        <v>61</v>
      </c>
      <c r="C9" s="13">
        <v>59.28</v>
      </c>
      <c r="D9" s="14">
        <v>90</v>
      </c>
      <c r="E9" s="14">
        <v>80</v>
      </c>
      <c r="F9" s="15">
        <f t="shared" si="0"/>
        <v>93.28</v>
      </c>
      <c r="G9" s="16">
        <f t="shared" si="1"/>
        <v>9.328</v>
      </c>
      <c r="H9" s="16">
        <v>86.3125</v>
      </c>
      <c r="I9" s="16">
        <f t="shared" si="2"/>
        <v>34.525</v>
      </c>
      <c r="J9" s="13">
        <v>10</v>
      </c>
      <c r="K9" s="13">
        <f t="shared" si="3"/>
        <v>4</v>
      </c>
      <c r="L9" s="13"/>
      <c r="M9" s="13">
        <f t="shared" si="4"/>
        <v>0</v>
      </c>
      <c r="N9" s="16">
        <v>99.8571428571429</v>
      </c>
      <c r="O9" s="13">
        <v>90</v>
      </c>
      <c r="P9" s="13">
        <v>80</v>
      </c>
      <c r="Q9" s="13">
        <f t="shared" ref="Q9:Q13" si="7">N9*0.6+(O9+P9)/2*0.4</f>
        <v>93.9142857142857</v>
      </c>
      <c r="R9" s="13">
        <v>10</v>
      </c>
      <c r="S9" s="13">
        <f t="shared" si="5"/>
        <v>0.5</v>
      </c>
      <c r="T9" s="31">
        <f t="shared" si="6"/>
        <v>48.353</v>
      </c>
      <c r="U9" s="32" t="s">
        <v>18</v>
      </c>
    </row>
    <row r="10" spans="1:21">
      <c r="A10" s="12">
        <v>2023651037</v>
      </c>
      <c r="B10" s="12" t="s">
        <v>62</v>
      </c>
      <c r="C10" s="13">
        <v>59.34</v>
      </c>
      <c r="D10" s="14">
        <v>90</v>
      </c>
      <c r="E10" s="14">
        <v>80</v>
      </c>
      <c r="F10" s="15">
        <f t="shared" si="0"/>
        <v>93.34</v>
      </c>
      <c r="G10" s="16">
        <f t="shared" si="1"/>
        <v>9.334</v>
      </c>
      <c r="H10" s="16">
        <v>87.625</v>
      </c>
      <c r="I10" s="16">
        <f t="shared" si="2"/>
        <v>35.05</v>
      </c>
      <c r="J10" s="13">
        <v>7</v>
      </c>
      <c r="K10" s="13">
        <f t="shared" si="3"/>
        <v>2.8</v>
      </c>
      <c r="L10" s="13">
        <v>7</v>
      </c>
      <c r="M10" s="13">
        <f t="shared" si="4"/>
        <v>0.35</v>
      </c>
      <c r="N10" s="16"/>
      <c r="O10" s="13"/>
      <c r="P10" s="13"/>
      <c r="Q10" s="13"/>
      <c r="R10" s="13">
        <v>10</v>
      </c>
      <c r="S10" s="13">
        <f t="shared" si="5"/>
        <v>0.5</v>
      </c>
      <c r="T10" s="31">
        <f t="shared" si="6"/>
        <v>48.034</v>
      </c>
      <c r="U10" s="32" t="s">
        <v>18</v>
      </c>
    </row>
    <row r="11" spans="1:21">
      <c r="A11" s="7">
        <v>2023651038</v>
      </c>
      <c r="B11" s="7" t="s">
        <v>63</v>
      </c>
      <c r="C11" s="3">
        <v>59.3</v>
      </c>
      <c r="D11" s="8">
        <v>98</v>
      </c>
      <c r="E11" s="8">
        <v>80</v>
      </c>
      <c r="F11" s="9">
        <f t="shared" si="0"/>
        <v>94.9</v>
      </c>
      <c r="G11" s="10">
        <f t="shared" si="1"/>
        <v>9.49</v>
      </c>
      <c r="H11" s="10">
        <v>87.96875</v>
      </c>
      <c r="I11" s="10">
        <f t="shared" si="2"/>
        <v>35.1875</v>
      </c>
      <c r="J11" s="3"/>
      <c r="K11" s="3">
        <f t="shared" si="3"/>
        <v>0</v>
      </c>
      <c r="L11" s="3">
        <v>9.25</v>
      </c>
      <c r="M11" s="3">
        <f t="shared" si="4"/>
        <v>0.4625</v>
      </c>
      <c r="N11" s="10"/>
      <c r="O11" s="3"/>
      <c r="P11" s="3"/>
      <c r="Q11" s="3"/>
      <c r="R11" s="3"/>
      <c r="S11" s="3">
        <f t="shared" si="5"/>
        <v>0</v>
      </c>
      <c r="T11" s="30">
        <f t="shared" si="6"/>
        <v>45.14</v>
      </c>
      <c r="U11" s="1" t="s">
        <v>28</v>
      </c>
    </row>
    <row r="12" spans="1:21">
      <c r="A12" s="17">
        <v>2023651039</v>
      </c>
      <c r="B12" s="12" t="s">
        <v>64</v>
      </c>
      <c r="C12" s="13">
        <v>59.1</v>
      </c>
      <c r="D12" s="14">
        <v>99</v>
      </c>
      <c r="E12" s="14">
        <v>82</v>
      </c>
      <c r="F12" s="15">
        <f t="shared" si="0"/>
        <v>95.3</v>
      </c>
      <c r="G12" s="16">
        <f t="shared" si="1"/>
        <v>9.53</v>
      </c>
      <c r="H12" s="16">
        <v>91.5625</v>
      </c>
      <c r="I12" s="16">
        <f t="shared" si="2"/>
        <v>36.625</v>
      </c>
      <c r="J12" s="13">
        <v>10</v>
      </c>
      <c r="K12" s="13">
        <f t="shared" si="3"/>
        <v>4</v>
      </c>
      <c r="L12" s="13">
        <v>45.5</v>
      </c>
      <c r="M12" s="13">
        <f t="shared" si="4"/>
        <v>2.275</v>
      </c>
      <c r="N12" s="16">
        <v>98.4285714285714</v>
      </c>
      <c r="O12" s="13">
        <v>90</v>
      </c>
      <c r="P12" s="13">
        <v>80</v>
      </c>
      <c r="Q12" s="13">
        <f t="shared" si="7"/>
        <v>93.0571428571428</v>
      </c>
      <c r="R12" s="13">
        <v>20</v>
      </c>
      <c r="S12" s="13">
        <f t="shared" si="5"/>
        <v>1</v>
      </c>
      <c r="T12" s="31">
        <f t="shared" si="6"/>
        <v>53.43</v>
      </c>
      <c r="U12" s="32" t="s">
        <v>18</v>
      </c>
    </row>
    <row r="13" spans="1:21">
      <c r="A13" s="7">
        <v>2023651040</v>
      </c>
      <c r="B13" s="7" t="s">
        <v>65</v>
      </c>
      <c r="C13" s="3">
        <v>59.42</v>
      </c>
      <c r="D13" s="8">
        <v>99</v>
      </c>
      <c r="E13" s="8">
        <v>82</v>
      </c>
      <c r="F13" s="9">
        <f t="shared" si="0"/>
        <v>95.62</v>
      </c>
      <c r="G13" s="10">
        <f t="shared" si="1"/>
        <v>9.562</v>
      </c>
      <c r="H13" s="10">
        <v>89.5625</v>
      </c>
      <c r="I13" s="10">
        <f t="shared" si="2"/>
        <v>35.825</v>
      </c>
      <c r="J13" s="3">
        <v>4</v>
      </c>
      <c r="K13" s="3">
        <f t="shared" si="3"/>
        <v>1.6</v>
      </c>
      <c r="L13" s="3"/>
      <c r="M13" s="3">
        <f t="shared" si="4"/>
        <v>0</v>
      </c>
      <c r="N13" s="10">
        <v>99.8571428571429</v>
      </c>
      <c r="O13" s="3">
        <v>99</v>
      </c>
      <c r="P13" s="3">
        <v>80</v>
      </c>
      <c r="Q13" s="3">
        <f t="shared" si="7"/>
        <v>95.7142857142857</v>
      </c>
      <c r="R13" s="3">
        <v>10</v>
      </c>
      <c r="S13" s="3">
        <f t="shared" si="5"/>
        <v>0.5</v>
      </c>
      <c r="T13" s="30">
        <f t="shared" si="6"/>
        <v>47.487</v>
      </c>
      <c r="U13" s="1" t="s">
        <v>28</v>
      </c>
    </row>
    <row r="14" spans="1:21">
      <c r="A14" s="17">
        <v>2023651041</v>
      </c>
      <c r="B14" s="17" t="s">
        <v>66</v>
      </c>
      <c r="C14" s="13">
        <v>58.96</v>
      </c>
      <c r="D14" s="14">
        <v>95</v>
      </c>
      <c r="E14" s="14">
        <v>80</v>
      </c>
      <c r="F14" s="15">
        <f t="shared" si="0"/>
        <v>93.96</v>
      </c>
      <c r="G14" s="16">
        <f t="shared" si="1"/>
        <v>9.396</v>
      </c>
      <c r="H14" s="16">
        <v>86.96875</v>
      </c>
      <c r="I14" s="16">
        <f t="shared" si="2"/>
        <v>34.7875</v>
      </c>
      <c r="J14" s="29">
        <v>7</v>
      </c>
      <c r="K14" s="13">
        <f t="shared" si="3"/>
        <v>2.8</v>
      </c>
      <c r="L14" s="29">
        <v>29.75</v>
      </c>
      <c r="M14" s="13">
        <f t="shared" si="4"/>
        <v>1.4875</v>
      </c>
      <c r="N14" s="16"/>
      <c r="O14" s="13"/>
      <c r="P14" s="13"/>
      <c r="Q14" s="13"/>
      <c r="R14" s="13">
        <v>10</v>
      </c>
      <c r="S14" s="13">
        <f t="shared" si="5"/>
        <v>0.5</v>
      </c>
      <c r="T14" s="31">
        <f t="shared" si="6"/>
        <v>48.971</v>
      </c>
      <c r="U14" s="32" t="s">
        <v>18</v>
      </c>
    </row>
    <row r="15" spans="1:21">
      <c r="A15" s="7">
        <v>2023651042</v>
      </c>
      <c r="B15" s="7" t="s">
        <v>67</v>
      </c>
      <c r="C15" s="3">
        <v>59.26</v>
      </c>
      <c r="D15" s="8">
        <v>90</v>
      </c>
      <c r="E15" s="8">
        <v>80</v>
      </c>
      <c r="F15" s="9">
        <f t="shared" si="0"/>
        <v>93.26</v>
      </c>
      <c r="G15" s="10">
        <f t="shared" si="1"/>
        <v>9.326</v>
      </c>
      <c r="H15" s="10">
        <v>86.3125</v>
      </c>
      <c r="I15" s="10">
        <f t="shared" si="2"/>
        <v>34.525</v>
      </c>
      <c r="J15" s="3">
        <v>1</v>
      </c>
      <c r="K15" s="3">
        <f t="shared" si="3"/>
        <v>0.4</v>
      </c>
      <c r="L15" s="3">
        <v>5.5</v>
      </c>
      <c r="M15" s="3">
        <f t="shared" si="4"/>
        <v>0.275</v>
      </c>
      <c r="N15" s="10"/>
      <c r="O15" s="3"/>
      <c r="P15" s="3"/>
      <c r="Q15" s="3"/>
      <c r="R15" s="3"/>
      <c r="S15" s="3">
        <f t="shared" si="5"/>
        <v>0</v>
      </c>
      <c r="T15" s="30">
        <f t="shared" si="6"/>
        <v>44.526</v>
      </c>
      <c r="U15" s="1" t="s">
        <v>28</v>
      </c>
    </row>
    <row r="16" spans="1:21">
      <c r="A16" s="12">
        <v>2023651043</v>
      </c>
      <c r="B16" s="12" t="s">
        <v>68</v>
      </c>
      <c r="C16" s="13">
        <v>58.62</v>
      </c>
      <c r="D16" s="14">
        <v>98</v>
      </c>
      <c r="E16" s="14">
        <v>80</v>
      </c>
      <c r="F16" s="15">
        <f t="shared" si="0"/>
        <v>94.22</v>
      </c>
      <c r="G16" s="16">
        <f t="shared" si="1"/>
        <v>9.422</v>
      </c>
      <c r="H16" s="16">
        <v>89.59375</v>
      </c>
      <c r="I16" s="16">
        <f t="shared" si="2"/>
        <v>35.8375</v>
      </c>
      <c r="J16" s="13">
        <v>4</v>
      </c>
      <c r="K16" s="13">
        <f t="shared" si="3"/>
        <v>1.6</v>
      </c>
      <c r="L16" s="13">
        <v>36</v>
      </c>
      <c r="M16" s="13">
        <f t="shared" si="4"/>
        <v>1.8</v>
      </c>
      <c r="N16" s="16">
        <v>98.4285714285714</v>
      </c>
      <c r="O16" s="13">
        <v>95</v>
      </c>
      <c r="P16" s="13">
        <v>80</v>
      </c>
      <c r="Q16" s="13">
        <f t="shared" ref="Q16:Q20" si="8">N16*0.6+(O16+P16)/2*0.4</f>
        <v>94.0571428571428</v>
      </c>
      <c r="R16" s="13">
        <v>10</v>
      </c>
      <c r="S16" s="13">
        <f t="shared" si="5"/>
        <v>0.5</v>
      </c>
      <c r="T16" s="31">
        <f t="shared" si="6"/>
        <v>49.1595</v>
      </c>
      <c r="U16" s="32" t="s">
        <v>18</v>
      </c>
    </row>
    <row r="17" spans="1:21">
      <c r="A17" s="18">
        <v>2023651044</v>
      </c>
      <c r="B17" s="18" t="s">
        <v>69</v>
      </c>
      <c r="C17" s="19">
        <v>58.72</v>
      </c>
      <c r="D17" s="20">
        <v>90</v>
      </c>
      <c r="E17" s="20">
        <v>80</v>
      </c>
      <c r="F17" s="21">
        <f t="shared" si="0"/>
        <v>92.72</v>
      </c>
      <c r="G17" s="22">
        <f t="shared" si="1"/>
        <v>9.272</v>
      </c>
      <c r="H17" s="22">
        <v>88.28125</v>
      </c>
      <c r="I17" s="22">
        <f t="shared" si="2"/>
        <v>35.3125</v>
      </c>
      <c r="J17" s="19">
        <v>22</v>
      </c>
      <c r="K17" s="19">
        <f t="shared" si="3"/>
        <v>8.8</v>
      </c>
      <c r="L17" s="19">
        <v>10</v>
      </c>
      <c r="M17" s="19">
        <f t="shared" si="4"/>
        <v>0.5</v>
      </c>
      <c r="N17" s="22"/>
      <c r="O17" s="19"/>
      <c r="P17" s="19"/>
      <c r="Q17" s="19"/>
      <c r="R17" s="19"/>
      <c r="S17" s="19">
        <f t="shared" si="5"/>
        <v>0</v>
      </c>
      <c r="T17" s="33">
        <f t="shared" si="6"/>
        <v>53.8845</v>
      </c>
      <c r="U17" s="34" t="s">
        <v>11</v>
      </c>
    </row>
    <row r="18" spans="1:21">
      <c r="A18" s="18">
        <v>2023651045</v>
      </c>
      <c r="B18" s="18" t="s">
        <v>70</v>
      </c>
      <c r="C18" s="19">
        <v>57.06</v>
      </c>
      <c r="D18" s="20">
        <v>99</v>
      </c>
      <c r="E18" s="20">
        <v>85</v>
      </c>
      <c r="F18" s="21">
        <f t="shared" si="0"/>
        <v>93.86</v>
      </c>
      <c r="G18" s="22">
        <f t="shared" si="1"/>
        <v>9.386</v>
      </c>
      <c r="H18" s="22">
        <v>88.125</v>
      </c>
      <c r="I18" s="22">
        <f t="shared" si="2"/>
        <v>35.25</v>
      </c>
      <c r="J18" s="19">
        <v>34</v>
      </c>
      <c r="K18" s="19">
        <f t="shared" si="3"/>
        <v>13.6</v>
      </c>
      <c r="L18" s="19">
        <v>22.75</v>
      </c>
      <c r="M18" s="19">
        <f t="shared" si="4"/>
        <v>1.1375</v>
      </c>
      <c r="N18" s="22"/>
      <c r="O18" s="19"/>
      <c r="P18" s="19"/>
      <c r="Q18" s="19"/>
      <c r="R18" s="19">
        <v>40</v>
      </c>
      <c r="S18" s="19">
        <f t="shared" si="5"/>
        <v>2</v>
      </c>
      <c r="T18" s="33">
        <f t="shared" si="6"/>
        <v>61.3735</v>
      </c>
      <c r="U18" s="34" t="s">
        <v>11</v>
      </c>
    </row>
    <row r="19" spans="1:21">
      <c r="A19" s="11">
        <v>2023651046</v>
      </c>
      <c r="B19" s="11" t="s">
        <v>71</v>
      </c>
      <c r="C19" s="3">
        <v>58.48</v>
      </c>
      <c r="D19" s="8">
        <v>90</v>
      </c>
      <c r="E19" s="8">
        <v>80</v>
      </c>
      <c r="F19" s="9">
        <f t="shared" si="0"/>
        <v>92.48</v>
      </c>
      <c r="G19" s="10">
        <f t="shared" si="1"/>
        <v>9.248</v>
      </c>
      <c r="H19" s="10">
        <v>87.4375</v>
      </c>
      <c r="I19" s="10">
        <f t="shared" si="2"/>
        <v>34.975</v>
      </c>
      <c r="J19" s="3"/>
      <c r="K19" s="3">
        <f t="shared" si="3"/>
        <v>0</v>
      </c>
      <c r="L19" s="3">
        <v>2.75</v>
      </c>
      <c r="M19" s="3">
        <f t="shared" si="4"/>
        <v>0.1375</v>
      </c>
      <c r="N19" s="10">
        <v>98.8571428571429</v>
      </c>
      <c r="O19" s="3">
        <v>90</v>
      </c>
      <c r="P19" s="3">
        <v>80</v>
      </c>
      <c r="Q19" s="3">
        <f t="shared" si="8"/>
        <v>93.3142857142857</v>
      </c>
      <c r="R19" s="3">
        <v>10</v>
      </c>
      <c r="S19" s="3">
        <f t="shared" si="5"/>
        <v>0.5</v>
      </c>
      <c r="T19" s="30">
        <f t="shared" si="6"/>
        <v>44.8605</v>
      </c>
      <c r="U19" s="1" t="s">
        <v>28</v>
      </c>
    </row>
    <row r="20" spans="1:21">
      <c r="A20" s="18">
        <v>2023651047</v>
      </c>
      <c r="B20" s="18" t="s">
        <v>72</v>
      </c>
      <c r="C20" s="19">
        <v>59.48</v>
      </c>
      <c r="D20" s="20">
        <v>99</v>
      </c>
      <c r="E20" s="20">
        <v>82</v>
      </c>
      <c r="F20" s="21">
        <f t="shared" si="0"/>
        <v>95.68</v>
      </c>
      <c r="G20" s="22">
        <f t="shared" si="1"/>
        <v>9.568</v>
      </c>
      <c r="H20" s="22">
        <v>87.9375</v>
      </c>
      <c r="I20" s="22">
        <f t="shared" si="2"/>
        <v>35.175</v>
      </c>
      <c r="J20" s="19">
        <v>6</v>
      </c>
      <c r="K20" s="19">
        <f t="shared" si="3"/>
        <v>2.4</v>
      </c>
      <c r="L20" s="19">
        <v>144</v>
      </c>
      <c r="M20" s="19">
        <f t="shared" si="4"/>
        <v>7.2</v>
      </c>
      <c r="N20" s="22">
        <v>99.8571428571429</v>
      </c>
      <c r="O20" s="19">
        <v>99</v>
      </c>
      <c r="P20" s="19">
        <v>80</v>
      </c>
      <c r="Q20" s="19">
        <f t="shared" si="8"/>
        <v>95.7142857142857</v>
      </c>
      <c r="R20" s="19">
        <v>40</v>
      </c>
      <c r="S20" s="19">
        <f t="shared" si="5"/>
        <v>2</v>
      </c>
      <c r="T20" s="33">
        <f t="shared" si="6"/>
        <v>56.343</v>
      </c>
      <c r="U20" s="34" t="s">
        <v>11</v>
      </c>
    </row>
    <row r="21" spans="1:21">
      <c r="A21" s="11">
        <v>2023651048</v>
      </c>
      <c r="B21" s="11" t="s">
        <v>73</v>
      </c>
      <c r="C21" s="3">
        <v>58.06</v>
      </c>
      <c r="D21" s="8">
        <v>90</v>
      </c>
      <c r="E21" s="8">
        <v>70</v>
      </c>
      <c r="F21" s="9">
        <f t="shared" si="0"/>
        <v>90.06</v>
      </c>
      <c r="G21" s="10">
        <f t="shared" si="1"/>
        <v>9.006</v>
      </c>
      <c r="H21" s="10">
        <v>85.625</v>
      </c>
      <c r="I21" s="10">
        <f t="shared" si="2"/>
        <v>34.25</v>
      </c>
      <c r="J21" s="3"/>
      <c r="K21" s="3">
        <f t="shared" si="3"/>
        <v>0</v>
      </c>
      <c r="L21" s="3"/>
      <c r="M21" s="3"/>
      <c r="N21" s="10"/>
      <c r="O21" s="3"/>
      <c r="P21" s="3"/>
      <c r="Q21" s="3"/>
      <c r="R21" s="3"/>
      <c r="S21" s="3">
        <f t="shared" si="5"/>
        <v>0</v>
      </c>
      <c r="T21" s="30">
        <f t="shared" si="6"/>
        <v>43.256</v>
      </c>
      <c r="U21" s="1" t="s">
        <v>28</v>
      </c>
    </row>
    <row r="22" spans="1:21">
      <c r="A22" s="18">
        <v>2023651049</v>
      </c>
      <c r="B22" s="18" t="s">
        <v>74</v>
      </c>
      <c r="C22" s="19">
        <v>59.78</v>
      </c>
      <c r="D22" s="20">
        <v>99</v>
      </c>
      <c r="E22" s="20">
        <v>80</v>
      </c>
      <c r="F22" s="21">
        <f t="shared" si="0"/>
        <v>95.58</v>
      </c>
      <c r="G22" s="22">
        <f t="shared" si="1"/>
        <v>9.558</v>
      </c>
      <c r="H22" s="22">
        <v>87.78125</v>
      </c>
      <c r="I22" s="22">
        <f t="shared" si="2"/>
        <v>35.1125</v>
      </c>
      <c r="J22" s="19">
        <v>62</v>
      </c>
      <c r="K22" s="19">
        <f t="shared" si="3"/>
        <v>24.8</v>
      </c>
      <c r="L22" s="19">
        <v>19.5</v>
      </c>
      <c r="M22" s="19">
        <f t="shared" ref="M22:M33" si="9">L22*0.05</f>
        <v>0.975</v>
      </c>
      <c r="N22" s="22">
        <v>99.8571428571429</v>
      </c>
      <c r="O22" s="19">
        <v>99</v>
      </c>
      <c r="P22" s="19">
        <v>80</v>
      </c>
      <c r="Q22" s="19">
        <f t="shared" ref="Q22:Q27" si="10">N22*0.6+(O22+P22)/2*0.4</f>
        <v>95.7142857142857</v>
      </c>
      <c r="R22" s="19">
        <v>20</v>
      </c>
      <c r="S22" s="19">
        <f t="shared" si="5"/>
        <v>1</v>
      </c>
      <c r="T22" s="33">
        <f t="shared" si="6"/>
        <v>71.4455</v>
      </c>
      <c r="U22" s="34" t="s">
        <v>11</v>
      </c>
    </row>
    <row r="23" spans="1:21">
      <c r="A23" s="17">
        <v>2023651050</v>
      </c>
      <c r="B23" s="17" t="s">
        <v>75</v>
      </c>
      <c r="C23" s="13">
        <v>59.66</v>
      </c>
      <c r="D23" s="14">
        <v>90</v>
      </c>
      <c r="E23" s="14">
        <v>80</v>
      </c>
      <c r="F23" s="15">
        <f t="shared" si="0"/>
        <v>93.66</v>
      </c>
      <c r="G23" s="16">
        <f t="shared" si="1"/>
        <v>9.366</v>
      </c>
      <c r="H23" s="16">
        <v>88.5</v>
      </c>
      <c r="I23" s="16">
        <f t="shared" si="2"/>
        <v>35.4</v>
      </c>
      <c r="J23" s="13">
        <v>2</v>
      </c>
      <c r="K23" s="13">
        <f t="shared" si="3"/>
        <v>0.8</v>
      </c>
      <c r="L23" s="13">
        <v>46</v>
      </c>
      <c r="M23" s="13">
        <f t="shared" si="9"/>
        <v>2.3</v>
      </c>
      <c r="N23" s="16">
        <v>99.8571428571429</v>
      </c>
      <c r="O23" s="13">
        <v>90</v>
      </c>
      <c r="P23" s="13">
        <v>80</v>
      </c>
      <c r="Q23" s="13">
        <f t="shared" si="10"/>
        <v>93.9142857142857</v>
      </c>
      <c r="R23" s="13">
        <v>10</v>
      </c>
      <c r="S23" s="13">
        <f t="shared" si="5"/>
        <v>0.5</v>
      </c>
      <c r="T23" s="31">
        <f t="shared" si="6"/>
        <v>48.366</v>
      </c>
      <c r="U23" s="32" t="s">
        <v>18</v>
      </c>
    </row>
    <row r="24" spans="1:21">
      <c r="A24" s="7">
        <v>2023651051</v>
      </c>
      <c r="B24" s="7" t="s">
        <v>76</v>
      </c>
      <c r="C24" s="3">
        <v>59.36</v>
      </c>
      <c r="D24" s="8">
        <v>92</v>
      </c>
      <c r="E24" s="8">
        <v>80</v>
      </c>
      <c r="F24" s="9">
        <f t="shared" si="0"/>
        <v>93.76</v>
      </c>
      <c r="G24" s="10">
        <f t="shared" si="1"/>
        <v>9.376</v>
      </c>
      <c r="H24" s="10">
        <v>86.375</v>
      </c>
      <c r="I24" s="10">
        <f t="shared" si="2"/>
        <v>34.55</v>
      </c>
      <c r="J24" s="3">
        <v>0</v>
      </c>
      <c r="K24" s="3">
        <f t="shared" si="3"/>
        <v>0</v>
      </c>
      <c r="L24" s="3">
        <v>4</v>
      </c>
      <c r="M24" s="3">
        <f t="shared" si="9"/>
        <v>0.2</v>
      </c>
      <c r="N24" s="10"/>
      <c r="O24" s="3"/>
      <c r="P24" s="3"/>
      <c r="Q24" s="3"/>
      <c r="R24" s="3"/>
      <c r="S24" s="3">
        <f t="shared" si="5"/>
        <v>0</v>
      </c>
      <c r="T24" s="30">
        <f t="shared" si="6"/>
        <v>44.126</v>
      </c>
      <c r="U24" s="1" t="s">
        <v>28</v>
      </c>
    </row>
    <row r="25" spans="1:21">
      <c r="A25" s="23">
        <v>2023651052</v>
      </c>
      <c r="B25" s="23" t="s">
        <v>77</v>
      </c>
      <c r="C25" s="24">
        <v>59.52</v>
      </c>
      <c r="D25" s="25">
        <v>92</v>
      </c>
      <c r="E25" s="25">
        <v>81</v>
      </c>
      <c r="F25" s="26">
        <f t="shared" si="0"/>
        <v>94.12</v>
      </c>
      <c r="G25" s="27">
        <f t="shared" si="1"/>
        <v>9.412</v>
      </c>
      <c r="H25" s="27">
        <v>87.84375</v>
      </c>
      <c r="I25" s="27">
        <f t="shared" si="2"/>
        <v>35.1375</v>
      </c>
      <c r="J25" s="24">
        <v>70</v>
      </c>
      <c r="K25" s="24">
        <f t="shared" si="3"/>
        <v>28</v>
      </c>
      <c r="L25" s="24">
        <v>6</v>
      </c>
      <c r="M25" s="24">
        <f t="shared" si="9"/>
        <v>0.3</v>
      </c>
      <c r="N25" s="27"/>
      <c r="O25" s="24"/>
      <c r="P25" s="24"/>
      <c r="Q25" s="24"/>
      <c r="R25" s="24"/>
      <c r="S25" s="24">
        <f t="shared" si="5"/>
        <v>0</v>
      </c>
      <c r="T25" s="35">
        <f t="shared" si="6"/>
        <v>72.8495</v>
      </c>
      <c r="U25" s="36" t="s">
        <v>9</v>
      </c>
    </row>
    <row r="26" spans="1:21">
      <c r="A26" s="11">
        <v>2023651053</v>
      </c>
      <c r="B26" s="11" t="s">
        <v>78</v>
      </c>
      <c r="C26" s="3">
        <v>58.98</v>
      </c>
      <c r="D26" s="8">
        <v>90</v>
      </c>
      <c r="E26" s="8">
        <v>80</v>
      </c>
      <c r="F26" s="9">
        <f t="shared" si="0"/>
        <v>92.98</v>
      </c>
      <c r="G26" s="10">
        <f t="shared" si="1"/>
        <v>9.298</v>
      </c>
      <c r="H26" s="10">
        <v>87.78125</v>
      </c>
      <c r="I26" s="10">
        <f t="shared" si="2"/>
        <v>35.1125</v>
      </c>
      <c r="J26" s="3">
        <v>3</v>
      </c>
      <c r="K26" s="3">
        <f t="shared" si="3"/>
        <v>1.2</v>
      </c>
      <c r="L26" s="3">
        <v>0</v>
      </c>
      <c r="M26" s="3">
        <f t="shared" si="9"/>
        <v>0</v>
      </c>
      <c r="N26" s="10"/>
      <c r="O26" s="3"/>
      <c r="P26" s="3"/>
      <c r="Q26" s="3"/>
      <c r="R26" s="3"/>
      <c r="S26" s="3">
        <f t="shared" si="5"/>
        <v>0</v>
      </c>
      <c r="T26" s="30">
        <f t="shared" si="6"/>
        <v>45.6105</v>
      </c>
      <c r="U26" s="1" t="s">
        <v>28</v>
      </c>
    </row>
    <row r="27" spans="1:21">
      <c r="A27" s="11">
        <v>2023651054</v>
      </c>
      <c r="B27" s="11" t="s">
        <v>79</v>
      </c>
      <c r="C27" s="3">
        <v>59.1</v>
      </c>
      <c r="D27" s="8">
        <v>90</v>
      </c>
      <c r="E27" s="8">
        <v>80</v>
      </c>
      <c r="F27" s="9">
        <f t="shared" si="0"/>
        <v>93.1</v>
      </c>
      <c r="G27" s="10">
        <f t="shared" si="1"/>
        <v>9.31</v>
      </c>
      <c r="H27" s="10">
        <v>86.0625</v>
      </c>
      <c r="I27" s="10">
        <f t="shared" si="2"/>
        <v>34.425</v>
      </c>
      <c r="J27" s="3">
        <v>6</v>
      </c>
      <c r="K27" s="3">
        <f t="shared" si="3"/>
        <v>2.4</v>
      </c>
      <c r="L27" s="3">
        <v>0</v>
      </c>
      <c r="M27" s="3">
        <f t="shared" si="9"/>
        <v>0</v>
      </c>
      <c r="N27" s="10">
        <v>99.2142857142857</v>
      </c>
      <c r="O27" s="3">
        <v>90</v>
      </c>
      <c r="P27" s="3">
        <v>80</v>
      </c>
      <c r="Q27" s="3">
        <f t="shared" si="10"/>
        <v>93.5285714285714</v>
      </c>
      <c r="R27" s="3">
        <v>10</v>
      </c>
      <c r="S27" s="3">
        <f t="shared" si="5"/>
        <v>0.5</v>
      </c>
      <c r="T27" s="30">
        <f t="shared" si="6"/>
        <v>46.635</v>
      </c>
      <c r="U27" s="1" t="s">
        <v>28</v>
      </c>
    </row>
    <row r="28" spans="1:21">
      <c r="A28" s="7">
        <v>2023651055</v>
      </c>
      <c r="B28" s="7" t="s">
        <v>80</v>
      </c>
      <c r="C28" s="3">
        <v>59.06</v>
      </c>
      <c r="D28" s="8">
        <v>90</v>
      </c>
      <c r="E28" s="8">
        <v>80</v>
      </c>
      <c r="F28" s="9">
        <f t="shared" si="0"/>
        <v>93.06</v>
      </c>
      <c r="G28" s="10">
        <f t="shared" si="1"/>
        <v>9.306</v>
      </c>
      <c r="H28" s="10">
        <v>88.21875</v>
      </c>
      <c r="I28" s="10">
        <f t="shared" si="2"/>
        <v>35.2875</v>
      </c>
      <c r="J28" s="3">
        <v>4</v>
      </c>
      <c r="K28" s="3">
        <f t="shared" si="3"/>
        <v>1.6</v>
      </c>
      <c r="L28" s="3">
        <v>0</v>
      </c>
      <c r="M28" s="3">
        <f t="shared" si="9"/>
        <v>0</v>
      </c>
      <c r="N28" s="10"/>
      <c r="O28" s="3"/>
      <c r="P28" s="3"/>
      <c r="Q28" s="3"/>
      <c r="R28" s="3"/>
      <c r="S28" s="3">
        <f t="shared" si="5"/>
        <v>0</v>
      </c>
      <c r="T28" s="30">
        <f t="shared" si="6"/>
        <v>46.1935</v>
      </c>
      <c r="U28" s="1" t="s">
        <v>28</v>
      </c>
    </row>
    <row r="29" spans="1:21">
      <c r="A29" s="18">
        <v>2023651056</v>
      </c>
      <c r="B29" s="18" t="s">
        <v>81</v>
      </c>
      <c r="C29" s="19">
        <v>59.08</v>
      </c>
      <c r="D29" s="20">
        <v>92</v>
      </c>
      <c r="E29" s="20">
        <v>80</v>
      </c>
      <c r="F29" s="21">
        <f t="shared" si="0"/>
        <v>93.48</v>
      </c>
      <c r="G29" s="22">
        <f t="shared" si="1"/>
        <v>9.348</v>
      </c>
      <c r="H29" s="22">
        <v>87.03125</v>
      </c>
      <c r="I29" s="22">
        <f t="shared" si="2"/>
        <v>34.8125</v>
      </c>
      <c r="J29" s="19">
        <v>32</v>
      </c>
      <c r="K29" s="19">
        <f t="shared" si="3"/>
        <v>12.8</v>
      </c>
      <c r="L29" s="19">
        <v>1.25</v>
      </c>
      <c r="M29" s="19">
        <f t="shared" si="9"/>
        <v>0.0625</v>
      </c>
      <c r="N29" s="22">
        <v>99.2142857142857</v>
      </c>
      <c r="O29" s="19">
        <v>90</v>
      </c>
      <c r="P29" s="19">
        <v>80</v>
      </c>
      <c r="Q29" s="19">
        <f t="shared" ref="Q29:Q32" si="11">N29*0.6+(O29+P29)/2*0.4</f>
        <v>93.5285714285714</v>
      </c>
      <c r="R29" s="19">
        <v>10</v>
      </c>
      <c r="S29" s="19">
        <f t="shared" si="5"/>
        <v>0.5</v>
      </c>
      <c r="T29" s="33">
        <f t="shared" si="6"/>
        <v>57.523</v>
      </c>
      <c r="U29" s="34" t="s">
        <v>11</v>
      </c>
    </row>
    <row r="30" spans="1:21">
      <c r="A30" s="12">
        <v>2023651057</v>
      </c>
      <c r="B30" s="12" t="s">
        <v>82</v>
      </c>
      <c r="C30" s="13">
        <v>58.98</v>
      </c>
      <c r="D30" s="14">
        <v>95</v>
      </c>
      <c r="E30" s="14">
        <v>80</v>
      </c>
      <c r="F30" s="15">
        <f t="shared" si="0"/>
        <v>93.98</v>
      </c>
      <c r="G30" s="16">
        <f t="shared" si="1"/>
        <v>9.398</v>
      </c>
      <c r="H30" s="16">
        <v>88.28125</v>
      </c>
      <c r="I30" s="16">
        <f t="shared" si="2"/>
        <v>35.3125</v>
      </c>
      <c r="J30" s="13">
        <v>11</v>
      </c>
      <c r="K30" s="13">
        <f t="shared" si="3"/>
        <v>4.4</v>
      </c>
      <c r="L30" s="13">
        <v>17</v>
      </c>
      <c r="M30" s="13">
        <f t="shared" si="9"/>
        <v>0.85</v>
      </c>
      <c r="N30" s="16">
        <v>98.5</v>
      </c>
      <c r="O30" s="13">
        <v>95</v>
      </c>
      <c r="P30" s="13">
        <v>80</v>
      </c>
      <c r="Q30" s="13">
        <f t="shared" si="11"/>
        <v>94.1</v>
      </c>
      <c r="R30" s="13">
        <v>10</v>
      </c>
      <c r="S30" s="13">
        <f t="shared" si="5"/>
        <v>0.5</v>
      </c>
      <c r="T30" s="31">
        <f t="shared" si="6"/>
        <v>50.4605</v>
      </c>
      <c r="U30" s="32" t="s">
        <v>18</v>
      </c>
    </row>
    <row r="31" spans="1:21">
      <c r="A31" s="12">
        <v>2023651058</v>
      </c>
      <c r="B31" s="12" t="s">
        <v>83</v>
      </c>
      <c r="C31" s="13">
        <v>58.94</v>
      </c>
      <c r="D31" s="14">
        <v>90</v>
      </c>
      <c r="E31" s="14">
        <v>80</v>
      </c>
      <c r="F31" s="15">
        <f t="shared" si="0"/>
        <v>92.94</v>
      </c>
      <c r="G31" s="16">
        <f t="shared" si="1"/>
        <v>9.294</v>
      </c>
      <c r="H31" s="16">
        <v>87.21875</v>
      </c>
      <c r="I31" s="16">
        <f t="shared" si="2"/>
        <v>34.8875</v>
      </c>
      <c r="J31" s="13">
        <v>2</v>
      </c>
      <c r="K31" s="13">
        <f t="shared" si="3"/>
        <v>0.8</v>
      </c>
      <c r="L31" s="13">
        <v>86</v>
      </c>
      <c r="M31" s="13">
        <f t="shared" si="9"/>
        <v>4.3</v>
      </c>
      <c r="N31" s="16">
        <v>99.2142857142857</v>
      </c>
      <c r="O31" s="13">
        <v>90</v>
      </c>
      <c r="P31" s="13">
        <v>80</v>
      </c>
      <c r="Q31" s="13">
        <f t="shared" si="11"/>
        <v>93.5285714285714</v>
      </c>
      <c r="R31" s="13">
        <v>10</v>
      </c>
      <c r="S31" s="13">
        <f t="shared" si="5"/>
        <v>0.5</v>
      </c>
      <c r="T31" s="31">
        <f t="shared" si="6"/>
        <v>49.7815</v>
      </c>
      <c r="U31" s="32" t="s">
        <v>18</v>
      </c>
    </row>
    <row r="32" spans="1:21">
      <c r="A32" s="18">
        <v>2023651059</v>
      </c>
      <c r="B32" s="18" t="s">
        <v>84</v>
      </c>
      <c r="C32" s="19">
        <v>59.1</v>
      </c>
      <c r="D32" s="20">
        <v>99</v>
      </c>
      <c r="E32" s="20">
        <v>82</v>
      </c>
      <c r="F32" s="21">
        <f t="shared" si="0"/>
        <v>95.3</v>
      </c>
      <c r="G32" s="22">
        <f t="shared" si="1"/>
        <v>9.53</v>
      </c>
      <c r="H32" s="22">
        <v>89.96875</v>
      </c>
      <c r="I32" s="22">
        <f t="shared" si="2"/>
        <v>35.9875</v>
      </c>
      <c r="J32" s="19">
        <v>13</v>
      </c>
      <c r="K32" s="19">
        <f t="shared" si="3"/>
        <v>5.2</v>
      </c>
      <c r="L32" s="19">
        <v>73.75</v>
      </c>
      <c r="M32" s="19">
        <f t="shared" si="9"/>
        <v>3.6875</v>
      </c>
      <c r="N32" s="22">
        <v>99.2142857142857</v>
      </c>
      <c r="O32" s="19">
        <v>99</v>
      </c>
      <c r="P32" s="19">
        <v>80</v>
      </c>
      <c r="Q32" s="19">
        <f t="shared" si="11"/>
        <v>95.3285714285714</v>
      </c>
      <c r="R32" s="19">
        <v>40</v>
      </c>
      <c r="S32" s="19">
        <f t="shared" si="5"/>
        <v>2</v>
      </c>
      <c r="T32" s="33">
        <f t="shared" si="6"/>
        <v>56.405</v>
      </c>
      <c r="U32" s="34" t="s">
        <v>11</v>
      </c>
    </row>
    <row r="33" spans="1:21">
      <c r="A33" s="28">
        <v>2023651060</v>
      </c>
      <c r="B33" s="28" t="s">
        <v>85</v>
      </c>
      <c r="C33" s="13">
        <v>57.9</v>
      </c>
      <c r="D33" s="14">
        <v>99</v>
      </c>
      <c r="E33" s="14">
        <v>82</v>
      </c>
      <c r="F33" s="15">
        <f t="shared" si="0"/>
        <v>94.1</v>
      </c>
      <c r="G33" s="16">
        <f t="shared" si="1"/>
        <v>9.41</v>
      </c>
      <c r="H33" s="16">
        <v>91.5625</v>
      </c>
      <c r="I33" s="16">
        <f t="shared" si="2"/>
        <v>36.625</v>
      </c>
      <c r="J33" s="13">
        <v>9</v>
      </c>
      <c r="K33" s="13">
        <f t="shared" si="3"/>
        <v>3.6</v>
      </c>
      <c r="L33" s="13">
        <v>8.5</v>
      </c>
      <c r="M33" s="13">
        <f t="shared" si="9"/>
        <v>0.425</v>
      </c>
      <c r="N33" s="16"/>
      <c r="O33" s="13"/>
      <c r="P33" s="13"/>
      <c r="Q33" s="13"/>
      <c r="R33" s="13">
        <v>20</v>
      </c>
      <c r="S33" s="13">
        <f t="shared" si="5"/>
        <v>1</v>
      </c>
      <c r="T33" s="31">
        <f t="shared" si="6"/>
        <v>51.06</v>
      </c>
      <c r="U33" s="32" t="s">
        <v>18</v>
      </c>
    </row>
  </sheetData>
  <mergeCells count="9">
    <mergeCell ref="A1:T1"/>
    <mergeCell ref="C2:G2"/>
    <mergeCell ref="H2:I2"/>
    <mergeCell ref="J2:K2"/>
    <mergeCell ref="L2:M2"/>
    <mergeCell ref="N2:S2"/>
    <mergeCell ref="A2:A3"/>
    <mergeCell ref="B2:B3"/>
    <mergeCell ref="T2:T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23研教育1班</vt:lpstr>
      <vt:lpstr>23研教育2班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智信创新</dc:creator>
  <cp:lastModifiedBy>卢捷</cp:lastModifiedBy>
  <dcterms:created xsi:type="dcterms:W3CDTF">2024-11-11T07:11:30Z</dcterms:created>
  <dcterms:modified xsi:type="dcterms:W3CDTF">2024-11-11T07:42:27Z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7DC4EA090BF44011A89B33065614E1CA_11</vt:lpwstr>
  </property>
  <property fmtid="{D5CDD505-2E9C-101B-9397-08002B2CF9AE}" pid="3" name="KSOProductBuildVer">
    <vt:lpwstr>2052-12.1.0.18608</vt:lpwstr>
  </property>
</Properties>
</file>